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FILE FISCAL\"/>
    </mc:Choice>
  </mc:AlternateContent>
  <bookViews>
    <workbookView xWindow="0" yWindow="0" windowWidth="23040" windowHeight="7380"/>
  </bookViews>
  <sheets>
    <sheet name="Detrazioni Assicurazio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  <c r="F22" i="1" s="1"/>
  <c r="F16" i="1"/>
  <c r="F13" i="1"/>
  <c r="F12" i="1"/>
  <c r="F11" i="1"/>
  <c r="F10" i="1"/>
  <c r="F9" i="1"/>
  <c r="F14" i="1" s="1"/>
  <c r="F15" i="1" l="1"/>
  <c r="F23" i="1"/>
  <c r="F24" i="1" s="1"/>
</calcChain>
</file>

<file path=xl/sharedStrings.xml><?xml version="1.0" encoding="utf-8"?>
<sst xmlns="http://schemas.openxmlformats.org/spreadsheetml/2006/main" count="29" uniqueCount="29">
  <si>
    <t xml:space="preserve">Tassazione Ante Riforma </t>
  </si>
  <si>
    <t>Reddito imponibile</t>
  </si>
  <si>
    <t>Scaglio di reddito Irpef</t>
  </si>
  <si>
    <t>Imposta da pagare Irpef</t>
  </si>
  <si>
    <t>Limite Minimo</t>
  </si>
  <si>
    <t>Limite Massimo</t>
  </si>
  <si>
    <t>Aliquota Irpef (%)</t>
  </si>
  <si>
    <t>Imposte calcolate</t>
  </si>
  <si>
    <t xml:space="preserve">fino a euro 15.000,00 </t>
  </si>
  <si>
    <t xml:space="preserve">23% sull’intero importo </t>
  </si>
  <si>
    <t xml:space="preserve">oltre euro 15.000,00 e fino a euro 28.000,00 </t>
  </si>
  <si>
    <t xml:space="preserve">3.450,00 + 27% parte eccedente 15.000,00 </t>
  </si>
  <si>
    <t xml:space="preserve">oltre euro 28.000,00 e fino a euro 55.000,00 </t>
  </si>
  <si>
    <t xml:space="preserve">6.960,00 + 38% parte eccedente 28.000,00 </t>
  </si>
  <si>
    <t xml:space="preserve">oltre euro 55.000,00 e fino a euro 75.000,00 </t>
  </si>
  <si>
    <t xml:space="preserve">17.220,00 + 41% parte eccedente 55.000,00 </t>
  </si>
  <si>
    <t xml:space="preserve">oltre a euro 75.000,00 </t>
  </si>
  <si>
    <t xml:space="preserve">25.420,00 + 43% parte eccedente 75.000,00 </t>
  </si>
  <si>
    <t>Totale Imposte Lorde</t>
  </si>
  <si>
    <t>Totale imposte Lorda</t>
  </si>
  <si>
    <t>Aliquota effettiva</t>
  </si>
  <si>
    <t>Detrazioni di imposta</t>
  </si>
  <si>
    <t>Detrazione</t>
  </si>
  <si>
    <t>Risparmio netto annuo</t>
  </si>
  <si>
    <t>Risparmio netto mensilizzato</t>
  </si>
  <si>
    <t>Imposta netta</t>
  </si>
  <si>
    <t>Aliquota effettiva post detrazione fiscale</t>
  </si>
  <si>
    <t>Costi Assistenza Dimiciliare</t>
  </si>
  <si>
    <t>Limite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</si>
</sst>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€_-;\-* #,##0\ _€_-;_-* &quot;-&quot;??\ _€_-;_-@_-"/>
    <numFmt numFmtId="165" formatCode="_-* #,##0.00\ _€_-;\-* #,##0.00\ _€_-;_-* &quot;-&quot;??\ _€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FFFF"/>
      <name val="Arial"/>
      <family val="2"/>
    </font>
    <font>
      <sz val="10.5"/>
      <color rgb="FF00000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3" applyFont="1"/>
    <xf numFmtId="164" fontId="2" fillId="0" borderId="0" xfId="3" applyNumberFormat="1" applyFont="1"/>
    <xf numFmtId="0" fontId="3" fillId="0" borderId="1" xfId="3" applyFont="1" applyBorder="1" applyAlignment="1">
      <alignment wrapText="1"/>
    </xf>
    <xf numFmtId="0" fontId="3" fillId="0" borderId="0" xfId="3" applyFont="1"/>
    <xf numFmtId="164" fontId="3" fillId="0" borderId="0" xfId="3" applyNumberFormat="1" applyFont="1"/>
    <xf numFmtId="0" fontId="4" fillId="0" borderId="0" xfId="3" applyFont="1"/>
    <xf numFmtId="165" fontId="4" fillId="2" borderId="1" xfId="4" applyFont="1" applyFill="1" applyBorder="1"/>
    <xf numFmtId="0" fontId="5" fillId="3" borderId="2" xfId="3" applyFont="1" applyFill="1" applyBorder="1" applyAlignment="1">
      <alignment vertical="center" wrapText="1"/>
    </xf>
    <xf numFmtId="0" fontId="5" fillId="3" borderId="3" xfId="3" applyFont="1" applyFill="1" applyBorder="1" applyAlignment="1">
      <alignment vertical="center" wrapText="1"/>
    </xf>
    <xf numFmtId="164" fontId="5" fillId="3" borderId="3" xfId="3" applyNumberFormat="1" applyFont="1" applyFill="1" applyBorder="1" applyAlignment="1">
      <alignment vertical="center" wrapText="1"/>
    </xf>
    <xf numFmtId="164" fontId="5" fillId="3" borderId="3" xfId="3" applyNumberFormat="1" applyFont="1" applyFill="1" applyBorder="1" applyAlignment="1">
      <alignment horizontal="center" vertical="center" wrapText="1"/>
    </xf>
    <xf numFmtId="0" fontId="6" fillId="0" borderId="4" xfId="3" applyFont="1" applyBorder="1" applyAlignment="1">
      <alignment vertical="center" wrapText="1"/>
    </xf>
    <xf numFmtId="0" fontId="6" fillId="0" borderId="5" xfId="3" applyFont="1" applyBorder="1" applyAlignment="1">
      <alignment horizontal="center" vertical="center" wrapText="1"/>
    </xf>
    <xf numFmtId="164" fontId="7" fillId="0" borderId="4" xfId="4" applyNumberFormat="1" applyFont="1" applyBorder="1"/>
    <xf numFmtId="9" fontId="7" fillId="0" borderId="4" xfId="5" applyFont="1" applyBorder="1" applyAlignment="1">
      <alignment horizontal="center"/>
    </xf>
    <xf numFmtId="0" fontId="2" fillId="0" borderId="6" xfId="3" applyFont="1" applyBorder="1"/>
    <xf numFmtId="165" fontId="8" fillId="0" borderId="6" xfId="4" applyFont="1" applyFill="1" applyBorder="1" applyAlignment="1">
      <alignment vertical="center" wrapText="1"/>
    </xf>
    <xf numFmtId="164" fontId="2" fillId="0" borderId="7" xfId="3" applyNumberFormat="1" applyFont="1" applyBorder="1"/>
    <xf numFmtId="164" fontId="4" fillId="0" borderId="7" xfId="3" applyNumberFormat="1" applyFont="1" applyBorder="1" applyAlignment="1">
      <alignment horizontal="right"/>
    </xf>
    <xf numFmtId="164" fontId="4" fillId="0" borderId="7" xfId="4" applyNumberFormat="1" applyFont="1" applyBorder="1"/>
    <xf numFmtId="0" fontId="9" fillId="0" borderId="0" xfId="3" applyFont="1"/>
    <xf numFmtId="164" fontId="9" fillId="0" borderId="0" xfId="3" applyNumberFormat="1" applyFont="1"/>
    <xf numFmtId="164" fontId="9" fillId="0" borderId="0" xfId="3" applyNumberFormat="1" applyFont="1" applyAlignment="1">
      <alignment horizontal="right"/>
    </xf>
    <xf numFmtId="9" fontId="10" fillId="0" borderId="0" xfId="5" applyFont="1"/>
    <xf numFmtId="164" fontId="2" fillId="0" borderId="0" xfId="3" applyNumberFormat="1" applyFont="1" applyAlignment="1">
      <alignment horizontal="right"/>
    </xf>
    <xf numFmtId="164" fontId="9" fillId="2" borderId="0" xfId="3" applyNumberFormat="1" applyFont="1" applyFill="1"/>
    <xf numFmtId="164" fontId="9" fillId="2" borderId="0" xfId="3" applyNumberFormat="1" applyFont="1" applyFill="1" applyAlignment="1">
      <alignment horizontal="right"/>
    </xf>
    <xf numFmtId="9" fontId="2" fillId="0" borderId="0" xfId="2" applyFont="1"/>
    <xf numFmtId="164" fontId="4" fillId="0" borderId="0" xfId="3" applyNumberFormat="1" applyFont="1" applyAlignment="1">
      <alignment horizontal="right"/>
    </xf>
    <xf numFmtId="164" fontId="4" fillId="0" borderId="0" xfId="3" applyNumberFormat="1" applyFont="1"/>
    <xf numFmtId="9" fontId="9" fillId="0" borderId="0" xfId="2" applyFont="1" applyAlignment="1">
      <alignment horizontal="right"/>
    </xf>
    <xf numFmtId="164" fontId="7" fillId="0" borderId="4" xfId="4" applyNumberFormat="1" applyFont="1" applyBorder="1" applyProtection="1">
      <protection hidden="1"/>
    </xf>
    <xf numFmtId="43" fontId="2" fillId="0" borderId="0" xfId="1" applyFont="1"/>
    <xf numFmtId="166" fontId="9" fillId="2" borderId="0" xfId="1" applyNumberFormat="1" applyFont="1" applyFill="1" applyProtection="1">
      <protection locked="0"/>
    </xf>
  </cellXfs>
  <cellStyles count="6">
    <cellStyle name="Migliaia" xfId="1" builtinId="3"/>
    <cellStyle name="Migliaia 3" xfId="4"/>
    <cellStyle name="Normale" xfId="0" builtinId="0"/>
    <cellStyle name="Normale 6" xfId="3"/>
    <cellStyle name="Percentuale" xfId="2" builtinId="5"/>
    <cellStyle name="Percentua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J25"/>
  <sheetViews>
    <sheetView tabSelected="1" topLeftCell="A7" zoomScale="55" zoomScaleNormal="55" workbookViewId="0">
      <selection activeCell="I12" sqref="I12"/>
    </sheetView>
  </sheetViews>
  <sheetFormatPr defaultColWidth="8.88671875" defaultRowHeight="13.8" outlineLevelCol="1" x14ac:dyDescent="0.25"/>
  <cols>
    <col min="1" max="1" width="35.21875" style="1" customWidth="1"/>
    <col min="2" max="2" width="13.5546875" style="1" customWidth="1"/>
    <col min="3" max="4" width="19.5546875" style="2" customWidth="1" outlineLevel="1"/>
    <col min="5" max="6" width="23.109375" style="2" customWidth="1"/>
    <col min="7" max="7" width="9.5546875" style="2" customWidth="1"/>
    <col min="8" max="9" width="8.88671875" style="1"/>
    <col min="10" max="10" width="10.21875" style="1" bestFit="1" customWidth="1"/>
    <col min="11" max="16384" width="8.88671875" style="1"/>
  </cols>
  <sheetData>
    <row r="2" spans="1:7" ht="14.4" thickBot="1" x14ac:dyDescent="0.3"/>
    <row r="3" spans="1:7" s="4" customFormat="1" ht="74.400000000000006" customHeight="1" thickBot="1" x14ac:dyDescent="0.45">
      <c r="A3" s="3" t="s">
        <v>0</v>
      </c>
      <c r="C3" s="5"/>
      <c r="D3" s="5"/>
      <c r="E3" s="5"/>
      <c r="F3" s="5"/>
      <c r="G3" s="5"/>
    </row>
    <row r="5" spans="1:7" ht="14.4" thickBot="1" x14ac:dyDescent="0.3">
      <c r="A5" s="6" t="s">
        <v>1</v>
      </c>
    </row>
    <row r="6" spans="1:7" ht="14.4" thickBot="1" x14ac:dyDescent="0.3">
      <c r="A6" s="7">
        <v>40000</v>
      </c>
    </row>
    <row r="7" spans="1:7" ht="14.4" thickBot="1" x14ac:dyDescent="0.3"/>
    <row r="8" spans="1:7" ht="46.8" x14ac:dyDescent="0.25">
      <c r="A8" s="8" t="s">
        <v>2</v>
      </c>
      <c r="B8" s="9" t="s">
        <v>3</v>
      </c>
      <c r="C8" s="10" t="s">
        <v>4</v>
      </c>
      <c r="D8" s="10" t="s">
        <v>5</v>
      </c>
      <c r="E8" s="11" t="s">
        <v>6</v>
      </c>
      <c r="F8" s="10" t="s">
        <v>7</v>
      </c>
    </row>
    <row r="9" spans="1:7" ht="41.4" x14ac:dyDescent="0.25">
      <c r="A9" s="12" t="s">
        <v>8</v>
      </c>
      <c r="B9" s="13" t="s">
        <v>9</v>
      </c>
      <c r="C9" s="14">
        <v>0</v>
      </c>
      <c r="D9" s="14">
        <v>15000</v>
      </c>
      <c r="E9" s="15">
        <v>0.23</v>
      </c>
      <c r="F9" s="32">
        <f>+IF(A6&gt;D9,D9*E9,A6*E9)</f>
        <v>3450</v>
      </c>
    </row>
    <row r="10" spans="1:7" ht="55.2" x14ac:dyDescent="0.25">
      <c r="A10" s="12" t="s">
        <v>10</v>
      </c>
      <c r="B10" s="13" t="s">
        <v>11</v>
      </c>
      <c r="C10" s="14">
        <v>15000</v>
      </c>
      <c r="D10" s="14">
        <v>28000</v>
      </c>
      <c r="E10" s="15">
        <v>0.27</v>
      </c>
      <c r="F10" s="32">
        <f>+IF(A6&gt;D10,(D10-C10)*E10,IF(A6&lt;C10,0,(A6-C10)*E10))</f>
        <v>3510.0000000000005</v>
      </c>
    </row>
    <row r="11" spans="1:7" ht="55.2" x14ac:dyDescent="0.25">
      <c r="A11" s="12" t="s">
        <v>12</v>
      </c>
      <c r="B11" s="13" t="s">
        <v>13</v>
      </c>
      <c r="C11" s="14">
        <v>28000</v>
      </c>
      <c r="D11" s="14">
        <v>55000</v>
      </c>
      <c r="E11" s="15">
        <v>0.38</v>
      </c>
      <c r="F11" s="32">
        <f>+IF(A6&gt;D11,(D11-C11)*E11,IF(A6&lt;C11,0,(A6-C11)*E11))</f>
        <v>4560</v>
      </c>
    </row>
    <row r="12" spans="1:7" ht="55.2" x14ac:dyDescent="0.25">
      <c r="A12" s="12" t="s">
        <v>14</v>
      </c>
      <c r="B12" s="13" t="s">
        <v>15</v>
      </c>
      <c r="C12" s="14">
        <v>55000</v>
      </c>
      <c r="D12" s="14">
        <v>75000</v>
      </c>
      <c r="E12" s="15">
        <v>0.41</v>
      </c>
      <c r="F12" s="32">
        <f>+IF(A6&gt;D12,(D12-C12)*E12,IF(A6&lt;C12,0,(A6-C12)*E12))</f>
        <v>0</v>
      </c>
    </row>
    <row r="13" spans="1:7" ht="55.2" x14ac:dyDescent="0.25">
      <c r="A13" s="12" t="s">
        <v>16</v>
      </c>
      <c r="B13" s="13" t="s">
        <v>17</v>
      </c>
      <c r="C13" s="14">
        <v>75000</v>
      </c>
      <c r="D13" s="14"/>
      <c r="E13" s="15">
        <v>0.43</v>
      </c>
      <c r="F13" s="32">
        <f>+IF(A6&gt;C13,(A6-C13)*E13,0)</f>
        <v>0</v>
      </c>
    </row>
    <row r="14" spans="1:7" ht="42" thickBot="1" x14ac:dyDescent="0.3">
      <c r="A14" s="16"/>
      <c r="B14" s="17" t="s">
        <v>18</v>
      </c>
      <c r="C14" s="18"/>
      <c r="D14" s="18"/>
      <c r="E14" s="19" t="s">
        <v>19</v>
      </c>
      <c r="F14" s="20">
        <f>+SUM(F9:F13)</f>
        <v>11520</v>
      </c>
    </row>
    <row r="15" spans="1:7" s="21" customFormat="1" ht="20.399999999999999" x14ac:dyDescent="0.35">
      <c r="C15" s="22"/>
      <c r="D15" s="22"/>
      <c r="E15" s="23" t="s">
        <v>20</v>
      </c>
      <c r="F15" s="24">
        <f>+F14/A6</f>
        <v>0.28799999999999998</v>
      </c>
      <c r="G15" s="22"/>
    </row>
    <row r="16" spans="1:7" x14ac:dyDescent="0.25">
      <c r="E16" s="25" t="s">
        <v>21</v>
      </c>
      <c r="F16" s="2">
        <f>+F20</f>
        <v>380</v>
      </c>
    </row>
    <row r="17" spans="4:10" x14ac:dyDescent="0.25">
      <c r="E17" s="25"/>
    </row>
    <row r="18" spans="4:10" ht="20.399999999999999" x14ac:dyDescent="0.35">
      <c r="D18" s="26"/>
      <c r="E18" s="27" t="s">
        <v>27</v>
      </c>
      <c r="F18" s="34">
        <v>2000</v>
      </c>
      <c r="H18" s="1" t="s">
        <v>28</v>
      </c>
      <c r="J18" s="33">
        <v>2100</v>
      </c>
    </row>
    <row r="19" spans="4:10" x14ac:dyDescent="0.25">
      <c r="E19" s="25"/>
    </row>
    <row r="20" spans="4:10" x14ac:dyDescent="0.25">
      <c r="E20" s="25" t="s">
        <v>22</v>
      </c>
      <c r="F20" s="2">
        <f>+F18*G20</f>
        <v>380</v>
      </c>
      <c r="G20" s="28">
        <v>0.19</v>
      </c>
    </row>
    <row r="21" spans="4:10" x14ac:dyDescent="0.25">
      <c r="E21" s="25" t="s">
        <v>23</v>
      </c>
      <c r="F21" s="2">
        <f>+F20</f>
        <v>380</v>
      </c>
    </row>
    <row r="22" spans="4:10" x14ac:dyDescent="0.25">
      <c r="E22" s="25" t="s">
        <v>24</v>
      </c>
      <c r="F22" s="2">
        <f>+F21/12</f>
        <v>31.666666666666668</v>
      </c>
    </row>
    <row r="23" spans="4:10" x14ac:dyDescent="0.25">
      <c r="E23" s="29" t="s">
        <v>25</v>
      </c>
      <c r="F23" s="30">
        <f>+F14-F16</f>
        <v>11140</v>
      </c>
    </row>
    <row r="24" spans="4:10" ht="20.399999999999999" x14ac:dyDescent="0.35">
      <c r="D24" s="23"/>
      <c r="E24" s="24" t="s">
        <v>26</v>
      </c>
      <c r="F24" s="31">
        <f>+F23/A6</f>
        <v>0.27850000000000003</v>
      </c>
    </row>
    <row r="25" spans="4:10" x14ac:dyDescent="0.25">
      <c r="E25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Detrazioni Assicurazioni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Galano, Andrea</cp:lastModifiedBy>
  <dcterms:created xsi:type="dcterms:W3CDTF">2021-06-29T13:55:39Z</dcterms:created>
  <dcterms:modified xsi:type="dcterms:W3CDTF">2021-07-05T20:28:57Z</dcterms:modified>
</cp:coreProperties>
</file>